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firstSheet="1" activeTab="1"/>
  </bookViews>
  <sheets>
    <sheet name="BCNL1&amp;L3司机室 (2)" sheetId="1" state="veryHidden" r:id="rId1"/>
    <sheet name="客室" sheetId="2" r:id="rId2"/>
    <sheet name="司机室" sheetId="3" r:id="rId3"/>
  </sheets>
  <definedNames>
    <definedName name="_xlnm._FilterDatabase" localSheetId="0" hidden="1">'BCNL1&amp;L3司机室 (2)'!$A$1:$G$21</definedName>
    <definedName name="_xlnm._FilterDatabase" localSheetId="1" hidden="1">客室!$A$1:$G$23</definedName>
    <definedName name="_xlnm._FilterDatabase" localSheetId="2" hidden="1">司机室!$A$1:$G$17</definedName>
  </definedNames>
  <calcPr calcId="144525" concurrentCalc="0"/>
</workbook>
</file>

<file path=xl/sharedStrings.xml><?xml version="1.0" encoding="utf-8"?>
<sst xmlns="http://schemas.openxmlformats.org/spreadsheetml/2006/main" count="347" uniqueCount="100">
  <si>
    <t>序号</t>
  </si>
  <si>
    <t>物料代码</t>
  </si>
  <si>
    <t>物料名称</t>
  </si>
  <si>
    <t>规格型号</t>
  </si>
  <si>
    <r>
      <rPr>
        <b/>
        <sz val="10"/>
        <color theme="1"/>
        <rFont val="宋体"/>
        <charset val="134"/>
      </rPr>
      <t>单台用量</t>
    </r>
    <r>
      <rPr>
        <b/>
        <sz val="10"/>
        <color theme="1"/>
        <rFont val="Arial"/>
        <charset val="134"/>
      </rPr>
      <t>(</t>
    </r>
    <r>
      <rPr>
        <b/>
        <sz val="10"/>
        <color theme="1"/>
        <rFont val="宋体"/>
        <charset val="134"/>
      </rPr>
      <t>预估），单位：米</t>
    </r>
  </si>
  <si>
    <t>品牌</t>
  </si>
  <si>
    <t>备注</t>
  </si>
  <si>
    <t>1.02.01.0282</t>
  </si>
  <si>
    <t>电线</t>
  </si>
  <si>
    <r>
      <rPr>
        <sz val="10"/>
        <color theme="1"/>
        <rFont val="Arial"/>
        <charset val="134"/>
      </rPr>
      <t>FLAMEX Z EN50264-3-1 0.6/1kV 16 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</si>
  <si>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t>耐克森</t>
  </si>
  <si>
    <r>
      <rPr>
        <sz val="10"/>
        <color theme="1"/>
        <rFont val="Arial"/>
        <charset val="134"/>
      </rPr>
      <t>16 mm</t>
    </r>
    <r>
      <rPr>
        <vertAlign val="superscript"/>
        <sz val="10"/>
        <color theme="1"/>
        <rFont val="Arial"/>
        <charset val="134"/>
      </rPr>
      <t>2</t>
    </r>
  </si>
  <si>
    <t>1.02.02.0213</t>
  </si>
  <si>
    <r>
      <rPr>
        <sz val="10"/>
        <color theme="1"/>
        <rFont val="Arial"/>
        <charset val="134"/>
      </rPr>
      <t>FLAMEX Z EN 50264-3-1 600V 10.0M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</si>
  <si>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10 mm</t>
    </r>
    <r>
      <rPr>
        <vertAlign val="superscript"/>
        <sz val="10"/>
        <color theme="1"/>
        <rFont val="Arial"/>
        <charset val="134"/>
      </rPr>
      <t>2</t>
    </r>
  </si>
  <si>
    <t>1.02.02.0214</t>
  </si>
  <si>
    <r>
      <rPr>
        <sz val="10"/>
        <color theme="1"/>
        <rFont val="Arial"/>
        <charset val="134"/>
      </rPr>
      <t>FLAMEX Z EN 50264-3-1 600V 6.0M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</si>
  <si>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6 mm</t>
    </r>
    <r>
      <rPr>
        <vertAlign val="superscript"/>
        <sz val="10"/>
        <color theme="1"/>
        <rFont val="Arial"/>
        <charset val="134"/>
      </rPr>
      <t>2</t>
    </r>
  </si>
  <si>
    <t>1.02.02.0215</t>
  </si>
  <si>
    <r>
      <rPr>
        <sz val="10"/>
        <color theme="1"/>
        <rFont val="Arial"/>
        <charset val="134"/>
      </rPr>
      <t>FLAMEX Z EN 50264-3-1 600V 4.0M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</si>
  <si>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4 mm</t>
    </r>
    <r>
      <rPr>
        <vertAlign val="superscript"/>
        <sz val="10"/>
        <color theme="1"/>
        <rFont val="Arial"/>
        <charset val="134"/>
      </rPr>
      <t>2</t>
    </r>
  </si>
  <si>
    <t>1.02.02.0218</t>
  </si>
  <si>
    <r>
      <rPr>
        <sz val="10"/>
        <color theme="1"/>
        <rFont val="Arial"/>
        <charset val="134"/>
      </rPr>
      <t>FLAMEX Z EN 50264-3-1 600V 2.5M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</si>
  <si>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2.5 mm</t>
    </r>
    <r>
      <rPr>
        <vertAlign val="superscript"/>
        <sz val="10"/>
        <color theme="1"/>
        <rFont val="Arial"/>
        <charset val="134"/>
      </rPr>
      <t>2</t>
    </r>
  </si>
  <si>
    <t>1.02.02.0219</t>
  </si>
  <si>
    <r>
      <rPr>
        <sz val="10"/>
        <color theme="1"/>
        <rFont val="Arial"/>
        <charset val="134"/>
      </rPr>
      <t>FLAMEX Z EN 50264-3-1 600V 1.5M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</si>
  <si>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1.5 mm</t>
    </r>
    <r>
      <rPr>
        <vertAlign val="superscript"/>
        <sz val="10"/>
        <color theme="1"/>
        <rFont val="Arial"/>
        <charset val="134"/>
      </rPr>
      <t>2</t>
    </r>
  </si>
  <si>
    <t>1.02.02.0220</t>
  </si>
  <si>
    <r>
      <rPr>
        <sz val="10"/>
        <color rgb="FF000000"/>
        <rFont val="Arial"/>
        <charset val="134"/>
      </rPr>
      <t>FLAMEX EN 50306-2 1.0M</t>
    </r>
    <r>
      <rPr>
        <sz val="10"/>
        <color rgb="FF000000"/>
        <rFont val="宋体"/>
        <charset val="134"/>
      </rPr>
      <t>（耐克森</t>
    </r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国产</t>
    </r>
  </si>
  <si>
    <r>
      <rPr>
        <sz val="10"/>
        <color theme="1"/>
        <rFont val="Arial"/>
        <charset val="134"/>
      </rPr>
      <t>1.0 mm</t>
    </r>
    <r>
      <rPr>
        <vertAlign val="superscript"/>
        <sz val="10"/>
        <color theme="1"/>
        <rFont val="Arial"/>
        <charset val="134"/>
      </rPr>
      <t>2</t>
    </r>
  </si>
  <si>
    <t>1.02.02.0212</t>
  </si>
  <si>
    <r>
      <rPr>
        <sz val="10"/>
        <color theme="1"/>
        <rFont val="Arial"/>
        <charset val="134"/>
      </rPr>
      <t>FLAMEX EN 50306-2 0.75M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</si>
  <si>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0.75 mm</t>
    </r>
    <r>
      <rPr>
        <vertAlign val="superscript"/>
        <sz val="10"/>
        <color theme="1"/>
        <rFont val="Arial"/>
        <charset val="134"/>
      </rPr>
      <t>2</t>
    </r>
  </si>
  <si>
    <t>1.02.02.0216</t>
  </si>
  <si>
    <r>
      <rPr>
        <sz val="10"/>
        <color theme="1"/>
        <rFont val="Arial"/>
        <charset val="134"/>
      </rPr>
      <t>FLAMEX EN 50306-2 0.5M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</si>
  <si>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0.5 mm</t>
    </r>
    <r>
      <rPr>
        <vertAlign val="superscript"/>
        <sz val="10"/>
        <color theme="1"/>
        <rFont val="Arial"/>
        <charset val="134"/>
      </rPr>
      <t>2</t>
    </r>
  </si>
  <si>
    <t>1.02.02.0217</t>
  </si>
  <si>
    <t>屏蔽电缆</t>
  </si>
  <si>
    <r>
      <rPr>
        <sz val="10"/>
        <color theme="1"/>
        <rFont val="Arial"/>
        <charset val="134"/>
      </rPr>
      <t>FLAMEX EN50306-3 300V 2*0.5 MM S 90</t>
    </r>
    <r>
      <rPr>
        <sz val="10"/>
        <color theme="1"/>
        <rFont val="宋体"/>
        <charset val="134"/>
      </rPr>
      <t>（耐克森</t>
    </r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国产）</t>
    </r>
  </si>
  <si>
    <r>
      <rPr>
        <sz val="10"/>
        <color theme="1"/>
        <rFont val="Arial"/>
        <charset val="134"/>
      </rPr>
      <t>2*0.5mm</t>
    </r>
    <r>
      <rPr>
        <vertAlign val="superscript"/>
        <sz val="10"/>
        <color theme="1"/>
        <rFont val="Arial"/>
        <charset val="134"/>
      </rPr>
      <t>2</t>
    </r>
    <r>
      <rPr>
        <sz val="10"/>
        <color theme="1"/>
        <rFont val="Arial"/>
        <charset val="134"/>
      </rPr>
      <t>+PE</t>
    </r>
  </si>
  <si>
    <t>1.02.01.0284</t>
  </si>
  <si>
    <t>PMU-107(prysmian)</t>
  </si>
  <si>
    <t>普睿斯曼</t>
  </si>
  <si>
    <t>1.02.02.0085</t>
  </si>
  <si>
    <r>
      <rPr>
        <sz val="10"/>
        <color theme="1"/>
        <rFont val="Arial"/>
        <charset val="134"/>
      </rPr>
      <t>PMU-106(10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</si>
  <si>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1.02.02.0081</t>
  </si>
  <si>
    <t>导线</t>
  </si>
  <si>
    <r>
      <rPr>
        <sz val="10"/>
        <color theme="1"/>
        <rFont val="Arial"/>
        <charset val="134"/>
      </rPr>
      <t>PMU-105(6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</si>
  <si>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1.02.02.0079</t>
  </si>
  <si>
    <r>
      <rPr>
        <sz val="10"/>
        <color theme="1"/>
        <rFont val="Arial"/>
        <charset val="134"/>
      </rPr>
      <t>PMU-104(4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</si>
  <si>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1.02.02.0060</t>
  </si>
  <si>
    <r>
      <rPr>
        <sz val="10"/>
        <color theme="1"/>
        <rFont val="Arial"/>
        <charset val="134"/>
      </rPr>
      <t>PMU-103(2.5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</si>
  <si>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1.02.02.0059</t>
  </si>
  <si>
    <r>
      <rPr>
        <sz val="10"/>
        <color theme="1"/>
        <rFont val="Arial"/>
        <charset val="134"/>
      </rPr>
      <t>PMU-102(1.5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</si>
  <si>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1.02.01.0124</t>
  </si>
  <si>
    <r>
      <rPr>
        <sz val="10"/>
        <color theme="1"/>
        <rFont val="Arial"/>
        <charset val="134"/>
      </rPr>
      <t>PTU-162(</t>
    </r>
    <r>
      <rPr>
        <sz val="10"/>
        <color theme="1"/>
        <rFont val="宋体"/>
        <charset val="134"/>
      </rPr>
      <t>国产，</t>
    </r>
    <r>
      <rPr>
        <sz val="10"/>
        <color theme="1"/>
        <rFont val="Arial"/>
        <charset val="134"/>
      </rPr>
      <t>1.0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</si>
  <si>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1.02.01.0240</t>
  </si>
  <si>
    <r>
      <rPr>
        <sz val="10"/>
        <color theme="1"/>
        <rFont val="Arial"/>
        <charset val="134"/>
      </rPr>
      <t>PTU-112(</t>
    </r>
    <r>
      <rPr>
        <sz val="10"/>
        <color theme="1"/>
        <rFont val="宋体"/>
        <charset val="134"/>
      </rPr>
      <t>国产</t>
    </r>
    <r>
      <rPr>
        <sz val="10"/>
        <color theme="1"/>
        <rFont val="Arial"/>
        <charset val="134"/>
      </rPr>
      <t>,0.75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</si>
  <si>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1.02.02.0057</t>
  </si>
  <si>
    <r>
      <rPr>
        <sz val="10"/>
        <color theme="1"/>
        <rFont val="Arial"/>
        <charset val="134"/>
      </rPr>
      <t>PTU-062(0.5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</si>
  <si>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1.02.02.0152</t>
  </si>
  <si>
    <r>
      <rPr>
        <sz val="10"/>
        <color theme="1"/>
        <rFont val="Arial"/>
        <charset val="134"/>
      </rPr>
      <t>PTMST001 (</t>
    </r>
    <r>
      <rPr>
        <sz val="10"/>
        <color theme="1"/>
        <rFont val="宋体"/>
        <charset val="134"/>
      </rPr>
      <t>国产</t>
    </r>
    <r>
      <rPr>
        <sz val="10"/>
        <color theme="1"/>
        <rFont val="Arial"/>
        <charset val="134"/>
      </rPr>
      <t>,2*0.5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</si>
  <si>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FLAMEX EN 50306-2 0.5M（耐克森 国产）</t>
  </si>
  <si>
    <t>FLAMEX EN 50306-2 0.75M（耐克森 国产）</t>
  </si>
  <si>
    <t>1.02.01.0281</t>
  </si>
  <si>
    <t>FLAMEX Z EN50264-3-1 0.6/1kV 1 M（耐克森 国产）</t>
  </si>
  <si>
    <t>FLAMEX Z EN 50264-3-1 600V 1.5M（耐克森 国产）</t>
  </si>
  <si>
    <t>FLAMEX Z EN 50264-3-1 600V 2.5M（耐克森 国产）</t>
  </si>
  <si>
    <t>FLAMEX Z EN 50264-3-1 600V 4.0M（耐克森 国产）</t>
  </si>
  <si>
    <t>FLAMEX Z EN50264-3-1 0.6/1kV 16 M（耐克森 国产）</t>
  </si>
  <si>
    <t>FLAMEX EN50306-3 300V 2*0.5 MM S 90（耐克森 国产）</t>
  </si>
  <si>
    <t>1.02.02.0240</t>
  </si>
  <si>
    <t>FLAMEX EN50306-3 300V 2*0.75 MM S 90（耐克森 国产）</t>
  </si>
  <si>
    <r>
      <rPr>
        <sz val="10"/>
        <color theme="1"/>
        <rFont val="Arial"/>
        <charset val="134"/>
      </rPr>
      <t>2*0.75mm</t>
    </r>
    <r>
      <rPr>
        <vertAlign val="superscript"/>
        <sz val="10"/>
        <color theme="1"/>
        <rFont val="Arial"/>
        <charset val="134"/>
      </rPr>
      <t>2</t>
    </r>
    <r>
      <rPr>
        <sz val="10"/>
        <color theme="1"/>
        <rFont val="Arial"/>
        <charset val="134"/>
      </rPr>
      <t>+PE</t>
    </r>
  </si>
  <si>
    <t>1.02.02.0253</t>
  </si>
  <si>
    <t>FLAMEX EN50306-3 300V 3*0.75 MM S 90（耐克森 国产）</t>
  </si>
  <si>
    <r>
      <rPr>
        <sz val="10"/>
        <color theme="1"/>
        <rFont val="Arial"/>
        <charset val="134"/>
      </rPr>
      <t>3*0.75mm</t>
    </r>
    <r>
      <rPr>
        <vertAlign val="superscript"/>
        <sz val="10"/>
        <color theme="1"/>
        <rFont val="Arial"/>
        <charset val="134"/>
      </rPr>
      <t>2</t>
    </r>
    <r>
      <rPr>
        <sz val="10"/>
        <color theme="1"/>
        <rFont val="Arial"/>
        <charset val="134"/>
      </rPr>
      <t>+PE</t>
    </r>
  </si>
  <si>
    <t>1.02.02.0268</t>
  </si>
  <si>
    <t>FLAMEX EN50306-3 300V 4*0.5 MM S 90 (耐克森 国产)</t>
  </si>
  <si>
    <r>
      <rPr>
        <sz val="10"/>
        <color theme="1"/>
        <rFont val="Arial"/>
        <charset val="134"/>
      </rPr>
      <t>4*0.5mm</t>
    </r>
    <r>
      <rPr>
        <vertAlign val="superscript"/>
        <sz val="10"/>
        <color theme="1"/>
        <rFont val="Arial"/>
        <charset val="134"/>
      </rPr>
      <t>2</t>
    </r>
    <r>
      <rPr>
        <sz val="10"/>
        <color theme="1"/>
        <rFont val="Arial"/>
        <charset val="134"/>
      </rPr>
      <t>+PE</t>
    </r>
  </si>
  <si>
    <r>
      <rPr>
        <sz val="10"/>
        <color rgb="FF000000"/>
        <rFont val="Arial"/>
        <charset val="134"/>
      </rPr>
      <t>PTU-062(0.5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</si>
  <si>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PTU-112(国产,0.75平方毫米)</t>
  </si>
  <si>
    <r>
      <rPr>
        <sz val="10"/>
        <color rgb="FF000000"/>
        <rFont val="Arial"/>
        <charset val="134"/>
      </rPr>
      <t>PTU-162(</t>
    </r>
    <r>
      <rPr>
        <sz val="10"/>
        <color theme="1"/>
        <rFont val="宋体"/>
        <charset val="134"/>
      </rPr>
      <t>国产，</t>
    </r>
    <r>
      <rPr>
        <sz val="10"/>
        <color theme="1"/>
        <rFont val="Arial"/>
        <charset val="134"/>
      </rPr>
      <t>1.0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</si>
  <si>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r>
      <rPr>
        <sz val="10"/>
        <color rgb="FF000000"/>
        <rFont val="Arial"/>
        <charset val="134"/>
      </rPr>
      <t>PMU-102(1.5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</si>
  <si>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r>
      <rPr>
        <sz val="10"/>
        <color rgb="FF000000"/>
        <rFont val="Arial"/>
        <charset val="134"/>
      </rPr>
      <t>PMU-103(2.5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</si>
  <si>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r>
      <rPr>
        <sz val="10"/>
        <color rgb="FF000000"/>
        <rFont val="Arial"/>
        <charset val="134"/>
      </rPr>
      <t>PMU-104(4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</si>
  <si>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r>
      <rPr>
        <sz val="10"/>
        <color rgb="FF000000"/>
        <rFont val="Arial"/>
        <charset val="134"/>
      </rPr>
      <t>PTMST001 (</t>
    </r>
    <r>
      <rPr>
        <sz val="10"/>
        <color theme="1"/>
        <rFont val="宋体"/>
        <charset val="134"/>
      </rPr>
      <t>国产</t>
    </r>
    <r>
      <rPr>
        <sz val="10"/>
        <color theme="1"/>
        <rFont val="Arial"/>
        <charset val="134"/>
      </rPr>
      <t>,2*0.5</t>
    </r>
    <r>
      <rPr>
        <sz val="10"/>
        <color theme="1"/>
        <rFont val="宋体"/>
        <charset val="134"/>
      </rPr>
      <t>平方毫米</t>
    </r>
    <r>
      <rPr>
        <sz val="10"/>
        <color theme="1"/>
        <rFont val="Arial"/>
        <charset val="134"/>
      </rPr>
      <t>)</t>
    </r>
  </si>
  <si>
    <t>需新增</t>
  </si>
  <si>
    <t>PTMST004</t>
  </si>
  <si>
    <t>PTMST005</t>
  </si>
  <si>
    <t>1.02.02.0062</t>
  </si>
  <si>
    <t>PTMST003</t>
  </si>
  <si>
    <t>外购</t>
  </si>
  <si>
    <t>米</t>
  </si>
  <si>
    <t>FLAMEX EN 50306-2 1.0M（耐克森 国产）</t>
  </si>
  <si>
    <r>
      <rPr>
        <sz val="10"/>
        <color theme="1"/>
        <rFont val="宋体"/>
        <charset val="134"/>
      </rPr>
      <t>薄壁</t>
    </r>
    <r>
      <rPr>
        <sz val="10"/>
        <color theme="1"/>
        <rFont val="Arial"/>
        <charset val="134"/>
      </rPr>
      <t>1.0 mm</t>
    </r>
    <r>
      <rPr>
        <vertAlign val="superscript"/>
        <sz val="10"/>
        <color theme="1"/>
        <rFont val="Arial"/>
        <charset val="134"/>
      </rPr>
      <t>2</t>
    </r>
  </si>
  <si>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*0.5mm²</t>
    </r>
  </si>
  <si>
    <t>1.02.02.0063</t>
  </si>
  <si>
    <t>PMU--101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</si>
  <si>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*0.5mm²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</si>
</sst>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0"/>
      <color theme="1"/>
      <name val="Arial"/>
      <charset val="134"/>
    </font>
    <font>
      <vertAlign val="superscript"/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>
      <alignment vertical="top"/>
      <protection locked="0"/>
    </xf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3" borderId="2" xfId="49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>
      <alignment vertical="center"/>
    </xf>
    <xf numFmtId="0" fontId="7" fillId="2" borderId="0" xfId="49" applyFont="1" applyFill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7" fillId="3" borderId="0" xfId="49" applyFont="1" applyFill="1" applyBorder="1" applyAlignment="1" applyProtection="1">
      <alignment horizontal="center" vertical="center"/>
      <protection locked="0"/>
    </xf>
    <xf numFmtId="4" fontId="7" fillId="3" borderId="2" xfId="49" applyNumberFormat="1" applyFont="1" applyFill="1" applyBorder="1" applyAlignment="1" applyProtection="1">
      <alignment horizontal="center" vertical="center"/>
      <protection locked="0"/>
    </xf>
    <xf numFmtId="3" fontId="7" fillId="3" borderId="2" xfId="49" applyNumberFormat="1" applyFont="1" applyFill="1" applyBorder="1" applyAlignment="1" applyProtection="1">
      <alignment horizontal="center" vertical="center"/>
      <protection locked="0"/>
    </xf>
    <xf numFmtId="4" fontId="7" fillId="2" borderId="0" xfId="49" applyNumberFormat="1" applyFont="1" applyFill="1" applyBorder="1" applyAlignment="1" applyProtection="1">
      <alignment horizontal="center" vertical="center"/>
      <protection locked="0"/>
    </xf>
    <xf numFmtId="4" fontId="7" fillId="3" borderId="0" xfId="49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358140</xdr:colOff>
      <xdr:row>22</xdr:row>
      <xdr:rowOff>76200</xdr:rowOff>
    </xdr:from>
    <xdr:to>
      <xdr:col>7</xdr:col>
      <xdr:colOff>14605</xdr:colOff>
      <xdr:row>29</xdr:row>
      <xdr:rowOff>99060</xdr:rowOff>
    </xdr:to>
    <xdr:sp>
      <xdr:nvSpPr>
        <xdr:cNvPr id="2" name="文本框 1"/>
        <xdr:cNvSpPr txBox="1"/>
      </xdr:nvSpPr>
      <xdr:spPr>
        <a:xfrm>
          <a:off x="1739265" y="3829050"/>
          <a:ext cx="9000490" cy="11563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说明：</a:t>
          </a:r>
          <a:endParaRPr lang="zh-CN" altLang="en-US" sz="1100"/>
        </a:p>
        <a:p>
          <a:pPr algn="l"/>
          <a:r>
            <a:rPr lang="zh-CN" altLang="en-US">
              <a:sym typeface="+mn-ea"/>
            </a:rPr>
            <a:t>客室空调数量：120+90+2=212；</a:t>
          </a:r>
          <a:endParaRPr lang="zh-CN" altLang="en-US" sz="1100"/>
        </a:p>
        <a:p>
          <a:pPr algn="l"/>
          <a:r>
            <a:rPr lang="zh-CN" altLang="en-US" sz="1100">
              <a:solidFill>
                <a:srgbClr val="FF0000"/>
              </a:solidFill>
            </a:rPr>
            <a:t>先行采购</a:t>
          </a:r>
          <a:r>
            <a:rPr lang="en-US" altLang="zh-CN" sz="1100">
              <a:solidFill>
                <a:srgbClr val="FF0000"/>
              </a:solidFill>
            </a:rPr>
            <a:t>2</a:t>
          </a:r>
          <a:r>
            <a:rPr lang="zh-CN" altLang="en-US" sz="1100">
              <a:solidFill>
                <a:srgbClr val="FF0000"/>
              </a:solidFill>
            </a:rPr>
            <a:t>台空调控制盘用物料；要求到货日期：</a:t>
          </a:r>
          <a:r>
            <a:rPr lang="en-US" altLang="zh-CN" sz="1100">
              <a:solidFill>
                <a:srgbClr val="FF0000"/>
              </a:solidFill>
            </a:rPr>
            <a:t>2020</a:t>
          </a:r>
          <a:r>
            <a:rPr lang="zh-CN" altLang="en-US" sz="1100">
              <a:solidFill>
                <a:srgbClr val="FF0000"/>
              </a:solidFill>
            </a:rPr>
            <a:t>年</a:t>
          </a:r>
          <a:r>
            <a:rPr lang="en-US" altLang="zh-CN" sz="1100">
              <a:solidFill>
                <a:srgbClr val="FF0000"/>
              </a:solidFill>
            </a:rPr>
            <a:t>5</a:t>
          </a:r>
          <a:r>
            <a:rPr lang="zh-CN" altLang="en-US" sz="1100">
              <a:solidFill>
                <a:srgbClr val="FF0000"/>
              </a:solidFill>
            </a:rPr>
            <a:t>月</a:t>
          </a:r>
          <a:r>
            <a:rPr lang="en-US" altLang="zh-CN" sz="1100">
              <a:solidFill>
                <a:srgbClr val="FF0000"/>
              </a:solidFill>
            </a:rPr>
            <a:t>20</a:t>
          </a:r>
          <a:r>
            <a:rPr lang="zh-CN" altLang="en-US" sz="1100">
              <a:solidFill>
                <a:srgbClr val="FF0000"/>
              </a:solidFill>
            </a:rPr>
            <a:t>日；</a:t>
          </a:r>
          <a:endParaRPr lang="zh-CN" altLang="en-US" sz="1100">
            <a:solidFill>
              <a:srgbClr val="FF0000"/>
            </a:solidFill>
          </a:endParaRPr>
        </a:p>
        <a:p>
          <a:pPr algn="l"/>
          <a:endParaRPr lang="zh-CN" altLang="en-US" sz="1100">
            <a:solidFill>
              <a:sysClr val="windowText" lastClr="000000"/>
            </a:solidFill>
          </a:endParaRPr>
        </a:p>
        <a:p>
          <a:pPr algn="l"/>
          <a:r>
            <a:rPr lang="zh-CN" altLang="en-US" sz="1100">
              <a:solidFill>
                <a:sysClr val="windowText" lastClr="000000"/>
              </a:solidFill>
            </a:rPr>
            <a:t>数量为预估值，实际使用会有所变动；产品规格也可能根据需求变更；</a:t>
          </a:r>
          <a:endParaRPr lang="zh-CN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358140</xdr:colOff>
      <xdr:row>24</xdr:row>
      <xdr:rowOff>76200</xdr:rowOff>
    </xdr:from>
    <xdr:to>
      <xdr:col>7</xdr:col>
      <xdr:colOff>14605</xdr:colOff>
      <xdr:row>31</xdr:row>
      <xdr:rowOff>99060</xdr:rowOff>
    </xdr:to>
    <xdr:sp>
      <xdr:nvSpPr>
        <xdr:cNvPr id="2" name="文本框 1"/>
        <xdr:cNvSpPr txBox="1"/>
      </xdr:nvSpPr>
      <xdr:spPr>
        <a:xfrm>
          <a:off x="1739265" y="4171950"/>
          <a:ext cx="9000490" cy="11563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说明：</a:t>
          </a:r>
          <a:endParaRPr lang="zh-CN" altLang="en-US" sz="1100"/>
        </a:p>
        <a:p>
          <a:pPr algn="l"/>
          <a:r>
            <a:rPr lang="zh-CN" altLang="en-US">
              <a:sym typeface="+mn-ea"/>
            </a:rPr>
            <a:t>客室空调数量：</a:t>
          </a:r>
          <a:r>
            <a:rPr lang="en-US" altLang="zh-CN">
              <a:sym typeface="+mn-ea"/>
            </a:rPr>
            <a:t>55</a:t>
          </a:r>
          <a:r>
            <a:rPr lang="zh-CN" altLang="en-US">
              <a:sym typeface="+mn-ea"/>
            </a:rPr>
            <a:t>列</a:t>
          </a:r>
          <a:r>
            <a:rPr lang="en-US" altLang="zh-CN">
              <a:sym typeface="+mn-ea"/>
            </a:rPr>
            <a:t>*18=990</a:t>
          </a:r>
          <a:r>
            <a:rPr lang="zh-CN" altLang="en-US">
              <a:sym typeface="+mn-ea"/>
            </a:rPr>
            <a:t>台（不含样机）；</a:t>
          </a:r>
          <a:endParaRPr lang="zh-CN" altLang="en-US" sz="1100"/>
        </a:p>
        <a:p>
          <a:pPr algn="l"/>
          <a:endParaRPr lang="zh-CN" altLang="en-US" sz="1100">
            <a:solidFill>
              <a:sysClr val="windowText" lastClr="000000"/>
            </a:solidFill>
          </a:endParaRPr>
        </a:p>
        <a:p>
          <a:pPr algn="l"/>
          <a:r>
            <a:rPr lang="zh-CN" altLang="en-US" sz="1100">
              <a:solidFill>
                <a:sysClr val="windowText" lastClr="000000"/>
              </a:solidFill>
            </a:rPr>
            <a:t>数量为预估值，实际使用会有所变动；产品规格也可能根据需求变更；</a:t>
          </a:r>
          <a:endParaRPr lang="zh-CN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358140</xdr:colOff>
      <xdr:row>18</xdr:row>
      <xdr:rowOff>76200</xdr:rowOff>
    </xdr:from>
    <xdr:to>
      <xdr:col>6</xdr:col>
      <xdr:colOff>708660</xdr:colOff>
      <xdr:row>25</xdr:row>
      <xdr:rowOff>99060</xdr:rowOff>
    </xdr:to>
    <xdr:sp>
      <xdr:nvSpPr>
        <xdr:cNvPr id="2" name="文本框 1"/>
        <xdr:cNvSpPr txBox="1"/>
      </xdr:nvSpPr>
      <xdr:spPr>
        <a:xfrm>
          <a:off x="1739265" y="3124200"/>
          <a:ext cx="8694420" cy="11563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说明：</a:t>
          </a:r>
          <a:endParaRPr lang="zh-CN" altLang="en-US" sz="1100"/>
        </a:p>
        <a:p>
          <a:pPr algn="l"/>
          <a:r>
            <a:rPr lang="zh-CN" altLang="en-US">
              <a:sym typeface="+mn-ea"/>
            </a:rPr>
            <a:t>司机室空调数量：</a:t>
          </a:r>
          <a:r>
            <a:rPr lang="en-US" altLang="zh-CN">
              <a:sym typeface="+mn-ea"/>
            </a:rPr>
            <a:t>55</a:t>
          </a:r>
          <a:r>
            <a:rPr lang="zh-CN" altLang="en-US">
              <a:sym typeface="+mn-ea"/>
            </a:rPr>
            <a:t>（列）</a:t>
          </a:r>
          <a:r>
            <a:rPr lang="en-US" altLang="zh-CN">
              <a:sym typeface="+mn-ea"/>
            </a:rPr>
            <a:t>*2</a:t>
          </a:r>
          <a:r>
            <a:rPr lang="zh-CN" altLang="en-US">
              <a:sym typeface="+mn-ea"/>
            </a:rPr>
            <a:t>=</a:t>
          </a:r>
          <a:r>
            <a:rPr lang="en-US" altLang="zh-CN">
              <a:sym typeface="+mn-ea"/>
            </a:rPr>
            <a:t>110</a:t>
          </a:r>
          <a:r>
            <a:rPr lang="zh-CN" altLang="en-US">
              <a:sym typeface="+mn-ea"/>
            </a:rPr>
            <a:t>台（不含样机）；</a:t>
          </a:r>
          <a:endParaRPr lang="zh-CN" altLang="en-US" sz="1100"/>
        </a:p>
        <a:p>
          <a:pPr algn="l"/>
          <a:endParaRPr lang="zh-CN" altLang="en-US" sz="1100">
            <a:solidFill>
              <a:sysClr val="windowText" lastClr="000000"/>
            </a:solidFill>
          </a:endParaRPr>
        </a:p>
        <a:p>
          <a:pPr algn="l"/>
          <a:r>
            <a:rPr lang="zh-CN" altLang="en-US" sz="1100">
              <a:solidFill>
                <a:sysClr val="windowText" lastClr="000000"/>
              </a:solidFill>
            </a:rPr>
            <a:t>数量为预估值，实际使用会有所变动；产品规格也可能根据需求变更；</a:t>
          </a:r>
          <a:endParaRPr lang="zh-CN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21"/>
  <sheetViews>
    <sheetView showGridLines="0" workbookViewId="0">
      <pane ySplit="1" topLeftCell="A2" activePane="bottomLeft" state="frozen"/>
      <selection/>
      <selection pane="bottomLeft" activeCell="E19" sqref="E19"/>
    </sheetView>
  </sheetViews>
  <sheetFormatPr defaultColWidth="9" defaultRowHeight="12.75" outlineLevelCol="6"/>
  <cols>
    <col min="1" max="1" width="5.5" style="15" customWidth="1"/>
    <col min="2" max="2" width="12.625" style="16" customWidth="1"/>
    <col min="3" max="3" width="17.625" style="16" customWidth="1"/>
    <col min="4" max="4" width="54.625" style="16" customWidth="1"/>
    <col min="5" max="5" width="28" style="16" customWidth="1"/>
    <col min="6" max="6" width="9.25" style="15" customWidth="1"/>
    <col min="7" max="7" width="13.125" style="16" customWidth="1"/>
    <col min="8" max="16384" width="9" style="16"/>
  </cols>
  <sheetData>
    <row r="1" spans="1:7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7" t="s">
        <v>5</v>
      </c>
      <c r="G1" s="18" t="s">
        <v>6</v>
      </c>
    </row>
    <row r="2" ht="13.5" spans="1:7">
      <c r="A2" s="23">
        <v>1</v>
      </c>
      <c r="B2" s="35" t="s">
        <v>7</v>
      </c>
      <c r="C2" s="36" t="s">
        <v>8</v>
      </c>
      <c r="D2" s="35" t="s">
        <v>9</v>
      </c>
      <c r="E2" s="13">
        <f>3</f>
        <v>3</v>
      </c>
      <c r="F2" s="37" t="s">
        <v>10</v>
      </c>
      <c r="G2" s="14" t="s">
        <v>11</v>
      </c>
    </row>
    <row r="3" ht="13.5" spans="1:7">
      <c r="A3" s="23">
        <v>2</v>
      </c>
      <c r="B3" s="24" t="s">
        <v>12</v>
      </c>
      <c r="C3" s="36" t="s">
        <v>8</v>
      </c>
      <c r="D3" s="14" t="s">
        <v>13</v>
      </c>
      <c r="E3" s="13">
        <f>5</f>
        <v>5</v>
      </c>
      <c r="F3" s="37" t="s">
        <v>10</v>
      </c>
      <c r="G3" s="14" t="s">
        <v>14</v>
      </c>
    </row>
    <row r="4" ht="13.5" spans="1:7">
      <c r="A4" s="23">
        <v>3</v>
      </c>
      <c r="B4" s="35" t="s">
        <v>15</v>
      </c>
      <c r="C4" s="36" t="s">
        <v>8</v>
      </c>
      <c r="D4" s="35" t="s">
        <v>16</v>
      </c>
      <c r="E4" s="13">
        <f>30+20</f>
        <v>50</v>
      </c>
      <c r="F4" s="37" t="s">
        <v>10</v>
      </c>
      <c r="G4" s="14" t="s">
        <v>17</v>
      </c>
    </row>
    <row r="5" ht="13.5" spans="1:7">
      <c r="A5" s="23">
        <v>4</v>
      </c>
      <c r="B5" s="24" t="s">
        <v>18</v>
      </c>
      <c r="C5" s="36" t="s">
        <v>8</v>
      </c>
      <c r="D5" s="14" t="s">
        <v>19</v>
      </c>
      <c r="E5" s="13">
        <f>20</f>
        <v>20</v>
      </c>
      <c r="F5" s="37" t="s">
        <v>10</v>
      </c>
      <c r="G5" s="14" t="s">
        <v>20</v>
      </c>
    </row>
    <row r="6" ht="13.5" spans="1:7">
      <c r="A6" s="23">
        <v>5</v>
      </c>
      <c r="B6" s="35" t="s">
        <v>21</v>
      </c>
      <c r="C6" s="36" t="s">
        <v>8</v>
      </c>
      <c r="D6" s="35" t="s">
        <v>22</v>
      </c>
      <c r="E6" s="13">
        <f>15+10</f>
        <v>25</v>
      </c>
      <c r="F6" s="37" t="s">
        <v>10</v>
      </c>
      <c r="G6" s="14" t="s">
        <v>23</v>
      </c>
    </row>
    <row r="7" ht="13.5" spans="1:7">
      <c r="A7" s="23">
        <v>6</v>
      </c>
      <c r="B7" s="35" t="s">
        <v>24</v>
      </c>
      <c r="C7" s="36" t="s">
        <v>8</v>
      </c>
      <c r="D7" s="35" t="s">
        <v>25</v>
      </c>
      <c r="E7" s="13">
        <f>45+65</f>
        <v>110</v>
      </c>
      <c r="F7" s="37" t="s">
        <v>10</v>
      </c>
      <c r="G7" s="14" t="s">
        <v>26</v>
      </c>
    </row>
    <row r="8" ht="13.5" spans="1:7">
      <c r="A8" s="23">
        <v>7</v>
      </c>
      <c r="B8" s="24" t="s">
        <v>27</v>
      </c>
      <c r="C8" s="36" t="s">
        <v>8</v>
      </c>
      <c r="D8" s="24" t="s">
        <v>28</v>
      </c>
      <c r="E8" s="13">
        <f>200+20</f>
        <v>220</v>
      </c>
      <c r="F8" s="37" t="s">
        <v>10</v>
      </c>
      <c r="G8" s="14" t="s">
        <v>29</v>
      </c>
    </row>
    <row r="9" ht="13.5" spans="1:7">
      <c r="A9" s="23">
        <v>8</v>
      </c>
      <c r="B9" s="35" t="s">
        <v>30</v>
      </c>
      <c r="C9" s="36" t="s">
        <v>8</v>
      </c>
      <c r="D9" s="35" t="s">
        <v>31</v>
      </c>
      <c r="E9" s="13">
        <v>0</v>
      </c>
      <c r="F9" s="37" t="s">
        <v>10</v>
      </c>
      <c r="G9" s="14" t="s">
        <v>32</v>
      </c>
    </row>
    <row r="10" ht="13.5" spans="1:7">
      <c r="A10" s="23">
        <v>8</v>
      </c>
      <c r="B10" s="35" t="s">
        <v>33</v>
      </c>
      <c r="C10" s="36" t="s">
        <v>8</v>
      </c>
      <c r="D10" s="35" t="s">
        <v>34</v>
      </c>
      <c r="E10" s="13">
        <f>200</f>
        <v>200</v>
      </c>
      <c r="F10" s="37" t="s">
        <v>10</v>
      </c>
      <c r="G10" s="14" t="s">
        <v>35</v>
      </c>
    </row>
    <row r="11" ht="13.5" spans="1:7">
      <c r="A11" s="23">
        <v>9</v>
      </c>
      <c r="B11" s="35" t="s">
        <v>36</v>
      </c>
      <c r="C11" s="36" t="s">
        <v>37</v>
      </c>
      <c r="D11" s="35" t="s">
        <v>38</v>
      </c>
      <c r="E11" s="13">
        <f>75</f>
        <v>75</v>
      </c>
      <c r="F11" s="37" t="s">
        <v>10</v>
      </c>
      <c r="G11" s="14" t="s">
        <v>39</v>
      </c>
    </row>
    <row r="12" ht="13.5" spans="1:7">
      <c r="A12" s="23">
        <v>1</v>
      </c>
      <c r="B12" s="35" t="s">
        <v>40</v>
      </c>
      <c r="C12" s="36" t="s">
        <v>8</v>
      </c>
      <c r="D12" s="35" t="s">
        <v>41</v>
      </c>
      <c r="E12" s="13">
        <f>3</f>
        <v>3</v>
      </c>
      <c r="F12" s="25" t="s">
        <v>42</v>
      </c>
      <c r="G12" s="14" t="s">
        <v>11</v>
      </c>
    </row>
    <row r="13" ht="13.5" spans="1:7">
      <c r="A13" s="23">
        <v>2</v>
      </c>
      <c r="B13" s="35" t="s">
        <v>43</v>
      </c>
      <c r="C13" s="36" t="s">
        <v>8</v>
      </c>
      <c r="D13" s="35" t="s">
        <v>44</v>
      </c>
      <c r="E13" s="13">
        <f>5</f>
        <v>5</v>
      </c>
      <c r="F13" s="25" t="s">
        <v>42</v>
      </c>
      <c r="G13" s="14" t="s">
        <v>14</v>
      </c>
    </row>
    <row r="14" ht="13.5" spans="1:7">
      <c r="A14" s="23">
        <v>3</v>
      </c>
      <c r="B14" s="35" t="s">
        <v>45</v>
      </c>
      <c r="C14" s="36" t="s">
        <v>46</v>
      </c>
      <c r="D14" s="35" t="s">
        <v>47</v>
      </c>
      <c r="E14" s="13">
        <f>30+20</f>
        <v>50</v>
      </c>
      <c r="F14" s="25" t="s">
        <v>42</v>
      </c>
      <c r="G14" s="14" t="s">
        <v>17</v>
      </c>
    </row>
    <row r="15" ht="13.5" spans="1:7">
      <c r="A15" s="23">
        <v>4</v>
      </c>
      <c r="B15" s="35" t="s">
        <v>48</v>
      </c>
      <c r="C15" s="36" t="s">
        <v>46</v>
      </c>
      <c r="D15" s="35" t="s">
        <v>49</v>
      </c>
      <c r="E15" s="13">
        <f>20</f>
        <v>20</v>
      </c>
      <c r="F15" s="25" t="s">
        <v>42</v>
      </c>
      <c r="G15" s="14" t="s">
        <v>20</v>
      </c>
    </row>
    <row r="16" ht="13.5" spans="1:7">
      <c r="A16" s="23">
        <v>5</v>
      </c>
      <c r="B16" s="35" t="s">
        <v>50</v>
      </c>
      <c r="C16" s="36" t="s">
        <v>46</v>
      </c>
      <c r="D16" s="35" t="s">
        <v>51</v>
      </c>
      <c r="E16" s="13">
        <f>15+10</f>
        <v>25</v>
      </c>
      <c r="F16" s="25" t="s">
        <v>42</v>
      </c>
      <c r="G16" s="14" t="s">
        <v>23</v>
      </c>
    </row>
    <row r="17" ht="13.5" spans="1:7">
      <c r="A17" s="23">
        <v>6</v>
      </c>
      <c r="B17" s="35" t="s">
        <v>52</v>
      </c>
      <c r="C17" s="36" t="s">
        <v>46</v>
      </c>
      <c r="D17" s="35" t="s">
        <v>53</v>
      </c>
      <c r="E17" s="13">
        <f>45+65</f>
        <v>110</v>
      </c>
      <c r="F17" s="25" t="s">
        <v>42</v>
      </c>
      <c r="G17" s="14" t="s">
        <v>26</v>
      </c>
    </row>
    <row r="18" ht="13.5" spans="1:7">
      <c r="A18" s="23">
        <v>7</v>
      </c>
      <c r="B18" s="35" t="s">
        <v>54</v>
      </c>
      <c r="C18" s="36" t="s">
        <v>8</v>
      </c>
      <c r="D18" s="35" t="s">
        <v>55</v>
      </c>
      <c r="E18" s="13">
        <f>200+20</f>
        <v>220</v>
      </c>
      <c r="F18" s="25" t="s">
        <v>42</v>
      </c>
      <c r="G18" s="14" t="s">
        <v>29</v>
      </c>
    </row>
    <row r="19" ht="13.5" spans="1:7">
      <c r="A19" s="23"/>
      <c r="B19" s="35" t="s">
        <v>56</v>
      </c>
      <c r="C19" s="36" t="s">
        <v>8</v>
      </c>
      <c r="D19" s="35" t="s">
        <v>57</v>
      </c>
      <c r="E19" s="13">
        <v>0</v>
      </c>
      <c r="F19" s="25" t="s">
        <v>42</v>
      </c>
      <c r="G19" s="14" t="s">
        <v>32</v>
      </c>
    </row>
    <row r="20" ht="13.5" spans="1:7">
      <c r="A20" s="23">
        <v>8</v>
      </c>
      <c r="B20" s="35" t="s">
        <v>58</v>
      </c>
      <c r="C20" s="36" t="s">
        <v>46</v>
      </c>
      <c r="D20" s="35" t="s">
        <v>59</v>
      </c>
      <c r="E20" s="13">
        <f>200</f>
        <v>200</v>
      </c>
      <c r="F20" s="25" t="s">
        <v>42</v>
      </c>
      <c r="G20" s="14" t="s">
        <v>35</v>
      </c>
    </row>
    <row r="21" ht="13.5" spans="1:7">
      <c r="A21" s="23">
        <v>9</v>
      </c>
      <c r="B21" s="35" t="s">
        <v>60</v>
      </c>
      <c r="C21" s="36" t="s">
        <v>37</v>
      </c>
      <c r="D21" s="35" t="s">
        <v>61</v>
      </c>
      <c r="E21" s="13">
        <f>75</f>
        <v>75</v>
      </c>
      <c r="F21" s="25" t="s">
        <v>42</v>
      </c>
      <c r="G21" s="14" t="s">
        <v>39</v>
      </c>
    </row>
  </sheetData>
  <autoFilter ref="A1:G21">
    <extLst/>
  </autoFilter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Q63"/>
  <sheetViews>
    <sheetView showGridLines="0" tabSelected="1" workbookViewId="0">
      <pane ySplit="1" topLeftCell="A2" activePane="bottomLeft" state="frozen"/>
      <selection/>
      <selection pane="bottomLeft" activeCell="J14" sqref="J14"/>
    </sheetView>
  </sheetViews>
  <sheetFormatPr defaultColWidth="9" defaultRowHeight="12.75"/>
  <cols>
    <col min="1" max="1" width="5.5" style="15" customWidth="1"/>
    <col min="2" max="2" width="12.625" style="16" customWidth="1"/>
    <col min="3" max="3" width="17.625" style="16" customWidth="1"/>
    <col min="4" max="4" width="54.625" style="16" customWidth="1"/>
    <col min="5" max="5" width="28" style="16" customWidth="1"/>
    <col min="6" max="6" width="9.25" style="15" customWidth="1"/>
    <col min="7" max="7" width="13.125" style="16" customWidth="1"/>
    <col min="8" max="10" width="9" style="16"/>
    <col min="11" max="11" width="20.875" style="16" customWidth="1"/>
    <col min="12" max="12" width="20.375" style="16" customWidth="1"/>
    <col min="13" max="16384" width="9" style="16"/>
  </cols>
  <sheetData>
    <row r="1" spans="1:7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7" t="s">
        <v>5</v>
      </c>
      <c r="G1" s="18" t="s">
        <v>6</v>
      </c>
    </row>
    <row r="2" s="1" customFormat="1" ht="13.5" spans="1:17">
      <c r="A2" s="20">
        <v>1</v>
      </c>
      <c r="B2" s="8" t="s">
        <v>33</v>
      </c>
      <c r="C2" s="8" t="s">
        <v>8</v>
      </c>
      <c r="D2" s="8" t="s">
        <v>62</v>
      </c>
      <c r="E2" s="9">
        <v>8.69</v>
      </c>
      <c r="F2" s="21" t="s">
        <v>10</v>
      </c>
      <c r="G2" s="10" t="s">
        <v>35</v>
      </c>
      <c r="H2" s="1">
        <f>E2*990</f>
        <v>8603.1</v>
      </c>
      <c r="K2" s="27"/>
      <c r="L2" s="28"/>
      <c r="M2" s="28"/>
      <c r="N2" s="28"/>
      <c r="O2" s="28"/>
      <c r="P2" s="28"/>
      <c r="Q2" s="33"/>
    </row>
    <row r="3" s="1" customFormat="1" ht="13.5" spans="1:17">
      <c r="A3" s="20">
        <v>2</v>
      </c>
      <c r="B3" s="8" t="s">
        <v>30</v>
      </c>
      <c r="C3" s="8" t="s">
        <v>8</v>
      </c>
      <c r="D3" s="8" t="s">
        <v>63</v>
      </c>
      <c r="E3" s="9">
        <v>278</v>
      </c>
      <c r="F3" s="21" t="s">
        <v>10</v>
      </c>
      <c r="G3" s="10" t="s">
        <v>32</v>
      </c>
      <c r="H3" s="1">
        <f t="shared" ref="H3:H23" si="0">E3*990</f>
        <v>275220</v>
      </c>
      <c r="K3" s="27"/>
      <c r="L3" s="28"/>
      <c r="M3" s="28"/>
      <c r="N3" s="28"/>
      <c r="O3" s="28"/>
      <c r="P3" s="28"/>
      <c r="Q3" s="33"/>
    </row>
    <row r="4" s="1" customFormat="1" ht="13.5" spans="1:17">
      <c r="A4" s="20">
        <v>3</v>
      </c>
      <c r="B4" s="8" t="s">
        <v>64</v>
      </c>
      <c r="C4" s="8" t="s">
        <v>8</v>
      </c>
      <c r="D4" s="8" t="s">
        <v>65</v>
      </c>
      <c r="E4" s="9">
        <v>22.88</v>
      </c>
      <c r="F4" s="21" t="s">
        <v>10</v>
      </c>
      <c r="G4" s="10" t="s">
        <v>29</v>
      </c>
      <c r="H4" s="1">
        <f t="shared" si="0"/>
        <v>22651.2</v>
      </c>
      <c r="K4" s="27"/>
      <c r="L4" s="28"/>
      <c r="M4" s="28"/>
      <c r="N4" s="28"/>
      <c r="O4" s="28"/>
      <c r="P4" s="28"/>
      <c r="Q4" s="33"/>
    </row>
    <row r="5" s="1" customFormat="1" ht="13.5" spans="1:17">
      <c r="A5" s="20">
        <v>4</v>
      </c>
      <c r="B5" s="8" t="s">
        <v>24</v>
      </c>
      <c r="C5" s="8" t="s">
        <v>8</v>
      </c>
      <c r="D5" s="8" t="s">
        <v>66</v>
      </c>
      <c r="E5" s="9">
        <v>86.68</v>
      </c>
      <c r="F5" s="21" t="s">
        <v>10</v>
      </c>
      <c r="G5" s="10" t="s">
        <v>26</v>
      </c>
      <c r="H5" s="1">
        <f t="shared" si="0"/>
        <v>85813.2</v>
      </c>
      <c r="K5" s="27"/>
      <c r="L5" s="28"/>
      <c r="M5" s="28"/>
      <c r="N5" s="28"/>
      <c r="O5" s="28"/>
      <c r="P5" s="28"/>
      <c r="Q5" s="33"/>
    </row>
    <row r="6" s="1" customFormat="1" ht="13.5" spans="1:17">
      <c r="A6" s="20">
        <v>5</v>
      </c>
      <c r="B6" s="8" t="s">
        <v>21</v>
      </c>
      <c r="C6" s="8" t="s">
        <v>8</v>
      </c>
      <c r="D6" s="8" t="s">
        <v>67</v>
      </c>
      <c r="E6" s="9">
        <v>48.81</v>
      </c>
      <c r="F6" s="21" t="s">
        <v>10</v>
      </c>
      <c r="G6" s="10" t="s">
        <v>23</v>
      </c>
      <c r="H6" s="1">
        <f t="shared" si="0"/>
        <v>48321.9</v>
      </c>
      <c r="K6" s="27"/>
      <c r="L6" s="28"/>
      <c r="M6" s="28"/>
      <c r="N6" s="28"/>
      <c r="O6" s="28"/>
      <c r="P6" s="28"/>
      <c r="Q6" s="33"/>
    </row>
    <row r="7" s="1" customFormat="1" ht="13.5" spans="1:17">
      <c r="A7" s="20">
        <v>6</v>
      </c>
      <c r="B7" s="8" t="s">
        <v>18</v>
      </c>
      <c r="C7" s="8" t="s">
        <v>8</v>
      </c>
      <c r="D7" s="8" t="s">
        <v>68</v>
      </c>
      <c r="E7" s="9">
        <v>89.08</v>
      </c>
      <c r="F7" s="21" t="s">
        <v>10</v>
      </c>
      <c r="G7" s="10" t="s">
        <v>20</v>
      </c>
      <c r="H7" s="1">
        <f t="shared" si="0"/>
        <v>88189.2</v>
      </c>
      <c r="K7" s="27"/>
      <c r="L7" s="28"/>
      <c r="M7" s="28"/>
      <c r="N7" s="28"/>
      <c r="O7" s="28"/>
      <c r="P7" s="28"/>
      <c r="Q7" s="33"/>
    </row>
    <row r="8" s="1" customFormat="1" ht="13.5" spans="1:17">
      <c r="A8" s="20">
        <v>7</v>
      </c>
      <c r="B8" s="8" t="s">
        <v>7</v>
      </c>
      <c r="C8" s="8" t="s">
        <v>8</v>
      </c>
      <c r="D8" s="8" t="s">
        <v>69</v>
      </c>
      <c r="E8" s="9">
        <v>24.12</v>
      </c>
      <c r="F8" s="21" t="s">
        <v>10</v>
      </c>
      <c r="G8" s="10" t="s">
        <v>11</v>
      </c>
      <c r="H8" s="1">
        <f t="shared" si="0"/>
        <v>23878.8</v>
      </c>
      <c r="K8" s="27"/>
      <c r="L8" s="28"/>
      <c r="M8" s="28"/>
      <c r="N8" s="28"/>
      <c r="O8" s="28"/>
      <c r="P8" s="28"/>
      <c r="Q8" s="33"/>
    </row>
    <row r="9" s="1" customFormat="1" ht="13.5" spans="1:17">
      <c r="A9" s="20">
        <v>8</v>
      </c>
      <c r="B9" s="8" t="s">
        <v>36</v>
      </c>
      <c r="C9" s="22" t="s">
        <v>37</v>
      </c>
      <c r="D9" s="8" t="s">
        <v>70</v>
      </c>
      <c r="E9" s="9">
        <v>13.07</v>
      </c>
      <c r="F9" s="21" t="s">
        <v>10</v>
      </c>
      <c r="G9" s="10" t="s">
        <v>39</v>
      </c>
      <c r="H9" s="1">
        <f t="shared" si="0"/>
        <v>12939.3</v>
      </c>
      <c r="K9" s="27"/>
      <c r="L9" s="28"/>
      <c r="M9" s="28"/>
      <c r="N9" s="28"/>
      <c r="O9" s="28"/>
      <c r="P9" s="28"/>
      <c r="Q9" s="33"/>
    </row>
    <row r="10" s="1" customFormat="1" ht="13.5" spans="1:17">
      <c r="A10" s="20">
        <v>9</v>
      </c>
      <c r="B10" s="8" t="s">
        <v>71</v>
      </c>
      <c r="C10" s="8" t="s">
        <v>37</v>
      </c>
      <c r="D10" s="8" t="s">
        <v>72</v>
      </c>
      <c r="E10" s="9">
        <v>35.18</v>
      </c>
      <c r="F10" s="21" t="s">
        <v>10</v>
      </c>
      <c r="G10" s="10" t="s">
        <v>73</v>
      </c>
      <c r="H10" s="1">
        <f t="shared" si="0"/>
        <v>34828.2</v>
      </c>
      <c r="K10" s="27"/>
      <c r="L10" s="28"/>
      <c r="M10" s="28"/>
      <c r="N10" s="28"/>
      <c r="O10" s="28"/>
      <c r="P10" s="28"/>
      <c r="Q10" s="33"/>
    </row>
    <row r="11" s="1" customFormat="1" ht="13.5" spans="1:17">
      <c r="A11" s="20">
        <v>10</v>
      </c>
      <c r="B11" s="8" t="s">
        <v>74</v>
      </c>
      <c r="C11" s="8" t="s">
        <v>37</v>
      </c>
      <c r="D11" s="8" t="s">
        <v>75</v>
      </c>
      <c r="E11" s="9">
        <v>1.9</v>
      </c>
      <c r="F11" s="21" t="s">
        <v>10</v>
      </c>
      <c r="G11" s="10" t="s">
        <v>76</v>
      </c>
      <c r="H11" s="1">
        <f t="shared" si="0"/>
        <v>1881</v>
      </c>
      <c r="K11" s="27"/>
      <c r="L11" s="28"/>
      <c r="M11" s="28"/>
      <c r="N11" s="28"/>
      <c r="O11" s="28"/>
      <c r="P11" s="28"/>
      <c r="Q11" s="33"/>
    </row>
    <row r="12" s="1" customFormat="1" ht="13.5" spans="1:17">
      <c r="A12" s="20">
        <v>11</v>
      </c>
      <c r="B12" s="8" t="s">
        <v>77</v>
      </c>
      <c r="C12" s="8" t="s">
        <v>37</v>
      </c>
      <c r="D12" s="8" t="s">
        <v>78</v>
      </c>
      <c r="E12" s="9">
        <v>2.45</v>
      </c>
      <c r="F12" s="21" t="s">
        <v>10</v>
      </c>
      <c r="G12" s="10" t="s">
        <v>79</v>
      </c>
      <c r="H12" s="1">
        <f t="shared" si="0"/>
        <v>2425.5</v>
      </c>
      <c r="K12" s="27"/>
      <c r="L12" s="28"/>
      <c r="M12" s="28"/>
      <c r="N12" s="28"/>
      <c r="O12" s="28"/>
      <c r="P12" s="28"/>
      <c r="Q12" s="33"/>
    </row>
    <row r="13" ht="13.5" spans="1:17">
      <c r="A13" s="23">
        <v>12</v>
      </c>
      <c r="B13" s="24" t="s">
        <v>58</v>
      </c>
      <c r="C13" s="24" t="s">
        <v>8</v>
      </c>
      <c r="D13" s="24" t="s">
        <v>80</v>
      </c>
      <c r="E13" s="13">
        <v>8.69</v>
      </c>
      <c r="F13" s="25" t="s">
        <v>42</v>
      </c>
      <c r="G13" s="14" t="s">
        <v>35</v>
      </c>
      <c r="H13" s="16">
        <f t="shared" si="0"/>
        <v>8603.1</v>
      </c>
      <c r="K13" s="29"/>
      <c r="L13" s="30"/>
      <c r="M13" s="30"/>
      <c r="N13" s="30"/>
      <c r="O13" s="30"/>
      <c r="P13" s="30"/>
      <c r="Q13" s="34"/>
    </row>
    <row r="14" ht="13.5" spans="1:17">
      <c r="A14" s="23">
        <v>13</v>
      </c>
      <c r="B14" s="24" t="s">
        <v>56</v>
      </c>
      <c r="C14" s="24" t="s">
        <v>8</v>
      </c>
      <c r="D14" s="24" t="s">
        <v>81</v>
      </c>
      <c r="E14" s="13">
        <v>278</v>
      </c>
      <c r="F14" s="25" t="s">
        <v>42</v>
      </c>
      <c r="G14" s="14" t="s">
        <v>32</v>
      </c>
      <c r="H14" s="16">
        <f t="shared" si="0"/>
        <v>275220</v>
      </c>
      <c r="K14" s="29"/>
      <c r="L14" s="30"/>
      <c r="M14" s="30"/>
      <c r="N14" s="30"/>
      <c r="O14" s="30"/>
      <c r="P14" s="30"/>
      <c r="Q14" s="34"/>
    </row>
    <row r="15" ht="13.5" spans="1:17">
      <c r="A15" s="23">
        <v>14</v>
      </c>
      <c r="B15" s="24" t="s">
        <v>54</v>
      </c>
      <c r="C15" s="24" t="s">
        <v>8</v>
      </c>
      <c r="D15" s="24" t="s">
        <v>82</v>
      </c>
      <c r="E15" s="13">
        <v>22.88</v>
      </c>
      <c r="F15" s="25" t="s">
        <v>42</v>
      </c>
      <c r="G15" s="14" t="s">
        <v>29</v>
      </c>
      <c r="H15" s="16">
        <f t="shared" si="0"/>
        <v>22651.2</v>
      </c>
      <c r="K15" s="29"/>
      <c r="L15" s="30"/>
      <c r="M15" s="30"/>
      <c r="N15" s="30"/>
      <c r="O15" s="30"/>
      <c r="P15" s="30"/>
      <c r="Q15" s="34"/>
    </row>
    <row r="16" ht="13.5" spans="1:17">
      <c r="A16" s="23">
        <v>15</v>
      </c>
      <c r="B16" s="24" t="s">
        <v>52</v>
      </c>
      <c r="C16" s="24" t="s">
        <v>46</v>
      </c>
      <c r="D16" s="24" t="s">
        <v>83</v>
      </c>
      <c r="E16" s="13">
        <v>86.68</v>
      </c>
      <c r="F16" s="25" t="s">
        <v>42</v>
      </c>
      <c r="G16" s="14" t="s">
        <v>26</v>
      </c>
      <c r="H16" s="16">
        <f t="shared" si="0"/>
        <v>85813.2</v>
      </c>
      <c r="K16" s="29"/>
      <c r="L16" s="30"/>
      <c r="M16" s="30"/>
      <c r="N16" s="30"/>
      <c r="O16" s="30"/>
      <c r="P16" s="30"/>
      <c r="Q16" s="34"/>
    </row>
    <row r="17" ht="13.5" spans="1:17">
      <c r="A17" s="23">
        <v>16</v>
      </c>
      <c r="B17" s="24" t="s">
        <v>50</v>
      </c>
      <c r="C17" s="24" t="s">
        <v>46</v>
      </c>
      <c r="D17" s="24" t="s">
        <v>84</v>
      </c>
      <c r="E17" s="13">
        <v>48.81</v>
      </c>
      <c r="F17" s="25" t="s">
        <v>42</v>
      </c>
      <c r="G17" s="14" t="s">
        <v>23</v>
      </c>
      <c r="H17" s="16">
        <f t="shared" si="0"/>
        <v>48321.9</v>
      </c>
      <c r="K17" s="29"/>
      <c r="L17" s="30"/>
      <c r="M17" s="30"/>
      <c r="N17" s="30"/>
      <c r="O17" s="30"/>
      <c r="P17" s="30"/>
      <c r="Q17" s="34"/>
    </row>
    <row r="18" ht="13.5" spans="1:17">
      <c r="A18" s="23">
        <v>17</v>
      </c>
      <c r="B18" s="24" t="s">
        <v>48</v>
      </c>
      <c r="C18" s="24" t="s">
        <v>46</v>
      </c>
      <c r="D18" s="24" t="s">
        <v>85</v>
      </c>
      <c r="E18" s="13">
        <v>89.08</v>
      </c>
      <c r="F18" s="25" t="s">
        <v>42</v>
      </c>
      <c r="G18" s="14" t="s">
        <v>20</v>
      </c>
      <c r="H18" s="16">
        <f t="shared" si="0"/>
        <v>88189.2</v>
      </c>
      <c r="K18" s="29"/>
      <c r="L18" s="30"/>
      <c r="M18" s="30"/>
      <c r="N18" s="30"/>
      <c r="O18" s="30"/>
      <c r="P18" s="30"/>
      <c r="Q18" s="34"/>
    </row>
    <row r="19" ht="13.5" spans="1:17">
      <c r="A19" s="23">
        <v>18</v>
      </c>
      <c r="B19" s="24" t="s">
        <v>40</v>
      </c>
      <c r="C19" s="24"/>
      <c r="D19" s="24" t="s">
        <v>41</v>
      </c>
      <c r="E19" s="13">
        <v>24.12</v>
      </c>
      <c r="F19" s="25" t="s">
        <v>42</v>
      </c>
      <c r="G19" s="14" t="s">
        <v>11</v>
      </c>
      <c r="H19" s="16">
        <f t="shared" si="0"/>
        <v>23878.8</v>
      </c>
      <c r="K19" s="29"/>
      <c r="L19" s="30"/>
      <c r="M19" s="30"/>
      <c r="N19" s="30"/>
      <c r="O19" s="30"/>
      <c r="P19" s="30"/>
      <c r="Q19" s="34"/>
    </row>
    <row r="20" ht="13.5" spans="1:17">
      <c r="A20" s="23">
        <v>19</v>
      </c>
      <c r="B20" s="24" t="s">
        <v>60</v>
      </c>
      <c r="C20" s="24" t="s">
        <v>37</v>
      </c>
      <c r="D20" s="24" t="s">
        <v>86</v>
      </c>
      <c r="E20" s="13">
        <v>13.07</v>
      </c>
      <c r="F20" s="25" t="s">
        <v>42</v>
      </c>
      <c r="G20" s="14" t="s">
        <v>39</v>
      </c>
      <c r="H20" s="16">
        <f t="shared" si="0"/>
        <v>12939.3</v>
      </c>
      <c r="K20" s="29"/>
      <c r="L20" s="30"/>
      <c r="M20" s="30"/>
      <c r="N20" s="30"/>
      <c r="O20" s="30"/>
      <c r="P20" s="30"/>
      <c r="Q20" s="34"/>
    </row>
    <row r="21" ht="13.5" spans="1:17">
      <c r="A21" s="23">
        <v>20</v>
      </c>
      <c r="B21" s="24" t="s">
        <v>87</v>
      </c>
      <c r="C21" s="24" t="s">
        <v>37</v>
      </c>
      <c r="D21" s="24" t="s">
        <v>88</v>
      </c>
      <c r="E21" s="13">
        <v>35.18</v>
      </c>
      <c r="F21" s="25" t="s">
        <v>42</v>
      </c>
      <c r="G21" s="14" t="s">
        <v>73</v>
      </c>
      <c r="H21" s="16">
        <f t="shared" si="0"/>
        <v>34828.2</v>
      </c>
      <c r="K21" s="29"/>
      <c r="L21" s="30"/>
      <c r="M21" s="30"/>
      <c r="N21" s="30"/>
      <c r="O21" s="30"/>
      <c r="P21" s="30"/>
      <c r="Q21" s="34"/>
    </row>
    <row r="22" ht="13.5" spans="1:17">
      <c r="A22" s="23">
        <v>21</v>
      </c>
      <c r="B22" s="24" t="s">
        <v>87</v>
      </c>
      <c r="C22" s="24"/>
      <c r="D22" s="24" t="s">
        <v>89</v>
      </c>
      <c r="E22" s="13">
        <v>1.9</v>
      </c>
      <c r="F22" s="25" t="s">
        <v>42</v>
      </c>
      <c r="G22" s="14" t="s">
        <v>76</v>
      </c>
      <c r="H22" s="16">
        <f t="shared" si="0"/>
        <v>1881</v>
      </c>
      <c r="K22" s="29"/>
      <c r="L22" s="30"/>
      <c r="M22" s="30"/>
      <c r="N22" s="30"/>
      <c r="O22" s="30"/>
      <c r="P22" s="30"/>
      <c r="Q22" s="34"/>
    </row>
    <row r="23" ht="13.5" spans="1:17">
      <c r="A23" s="23">
        <v>22</v>
      </c>
      <c r="B23" s="24" t="s">
        <v>90</v>
      </c>
      <c r="C23" s="24"/>
      <c r="D23" s="24" t="s">
        <v>91</v>
      </c>
      <c r="E23" s="13">
        <v>2.45</v>
      </c>
      <c r="F23" s="25" t="s">
        <v>42</v>
      </c>
      <c r="G23" s="14" t="s">
        <v>79</v>
      </c>
      <c r="H23" s="16">
        <f t="shared" si="0"/>
        <v>2425.5</v>
      </c>
      <c r="K23" s="29"/>
      <c r="L23" s="30"/>
      <c r="M23" s="30"/>
      <c r="N23" s="30"/>
      <c r="O23" s="30"/>
      <c r="P23" s="30"/>
      <c r="Q23" s="34"/>
    </row>
    <row r="53" ht="13.5" spans="2:9">
      <c r="B53" s="26" t="s">
        <v>33</v>
      </c>
      <c r="C53" s="26" t="s">
        <v>8</v>
      </c>
      <c r="D53" s="26" t="s">
        <v>62</v>
      </c>
      <c r="E53" s="26" t="s">
        <v>92</v>
      </c>
      <c r="F53" s="26"/>
      <c r="G53" s="26"/>
      <c r="H53" s="26" t="s">
        <v>93</v>
      </c>
      <c r="I53" s="31">
        <v>8.69</v>
      </c>
    </row>
    <row r="54" ht="13.5" spans="2:9">
      <c r="B54" s="26" t="s">
        <v>30</v>
      </c>
      <c r="C54" s="26" t="s">
        <v>8</v>
      </c>
      <c r="D54" s="26" t="s">
        <v>63</v>
      </c>
      <c r="E54" s="26" t="s">
        <v>92</v>
      </c>
      <c r="F54" s="26"/>
      <c r="G54" s="26"/>
      <c r="H54" s="26" t="s">
        <v>93</v>
      </c>
      <c r="I54" s="31">
        <v>278</v>
      </c>
    </row>
    <row r="55" ht="13.5" spans="2:11">
      <c r="B55" s="26" t="s">
        <v>64</v>
      </c>
      <c r="C55" s="26" t="s">
        <v>8</v>
      </c>
      <c r="D55" s="26" t="s">
        <v>65</v>
      </c>
      <c r="E55" s="26" t="s">
        <v>92</v>
      </c>
      <c r="F55" s="26"/>
      <c r="G55" s="26"/>
      <c r="H55" s="26" t="s">
        <v>93</v>
      </c>
      <c r="I55" s="31">
        <v>22.88</v>
      </c>
      <c r="J55" s="32"/>
      <c r="K55" s="31"/>
    </row>
    <row r="56" ht="13.5" spans="2:11">
      <c r="B56" s="26" t="s">
        <v>24</v>
      </c>
      <c r="C56" s="26" t="s">
        <v>8</v>
      </c>
      <c r="D56" s="26" t="s">
        <v>66</v>
      </c>
      <c r="E56" s="26" t="s">
        <v>92</v>
      </c>
      <c r="F56" s="26"/>
      <c r="G56" s="26"/>
      <c r="H56" s="26" t="s">
        <v>93</v>
      </c>
      <c r="I56" s="31">
        <v>86.68</v>
      </c>
      <c r="J56" s="32"/>
      <c r="K56" s="31"/>
    </row>
    <row r="57" ht="13.5" spans="2:11">
      <c r="B57" s="26" t="s">
        <v>21</v>
      </c>
      <c r="C57" s="26" t="s">
        <v>8</v>
      </c>
      <c r="D57" s="26" t="s">
        <v>67</v>
      </c>
      <c r="E57" s="26" t="s">
        <v>92</v>
      </c>
      <c r="F57" s="26"/>
      <c r="G57" s="26"/>
      <c r="H57" s="26" t="s">
        <v>93</v>
      </c>
      <c r="I57" s="31">
        <v>48.81</v>
      </c>
      <c r="J57" s="32"/>
      <c r="K57" s="31"/>
    </row>
    <row r="58" ht="13.5" spans="2:11">
      <c r="B58" s="26" t="s">
        <v>18</v>
      </c>
      <c r="C58" s="26" t="s">
        <v>8</v>
      </c>
      <c r="D58" s="26" t="s">
        <v>68</v>
      </c>
      <c r="E58" s="26" t="s">
        <v>92</v>
      </c>
      <c r="F58" s="26"/>
      <c r="G58" s="26"/>
      <c r="H58" s="26" t="s">
        <v>93</v>
      </c>
      <c r="I58" s="31">
        <v>89.08</v>
      </c>
      <c r="J58" s="32"/>
      <c r="K58" s="31"/>
    </row>
    <row r="59" ht="13.5" spans="2:11">
      <c r="B59" s="26" t="s">
        <v>7</v>
      </c>
      <c r="C59" s="26" t="s">
        <v>8</v>
      </c>
      <c r="D59" s="26" t="s">
        <v>69</v>
      </c>
      <c r="E59" s="26" t="s">
        <v>92</v>
      </c>
      <c r="F59" s="26"/>
      <c r="G59" s="26"/>
      <c r="H59" s="26" t="s">
        <v>93</v>
      </c>
      <c r="I59" s="31">
        <v>24.12</v>
      </c>
      <c r="J59" s="32"/>
      <c r="K59" s="31"/>
    </row>
    <row r="60" ht="13.5" spans="2:9">
      <c r="B60" s="26" t="s">
        <v>36</v>
      </c>
      <c r="C60" s="26" t="s">
        <v>37</v>
      </c>
      <c r="D60" s="26" t="s">
        <v>70</v>
      </c>
      <c r="E60" s="26" t="s">
        <v>92</v>
      </c>
      <c r="F60" s="26"/>
      <c r="G60" s="26"/>
      <c r="H60" s="26" t="s">
        <v>93</v>
      </c>
      <c r="I60" s="31">
        <v>13.07</v>
      </c>
    </row>
    <row r="61" ht="13.5" spans="2:11">
      <c r="B61" s="26" t="s">
        <v>71</v>
      </c>
      <c r="C61" s="26" t="s">
        <v>37</v>
      </c>
      <c r="D61" s="26" t="s">
        <v>72</v>
      </c>
      <c r="E61" s="26" t="s">
        <v>92</v>
      </c>
      <c r="F61" s="26"/>
      <c r="G61" s="26"/>
      <c r="H61" s="26" t="s">
        <v>93</v>
      </c>
      <c r="I61" s="31">
        <v>35.18</v>
      </c>
      <c r="J61" s="32"/>
      <c r="K61" s="31"/>
    </row>
    <row r="62" ht="13.5" spans="2:11">
      <c r="B62" s="26" t="s">
        <v>74</v>
      </c>
      <c r="C62" s="26" t="s">
        <v>37</v>
      </c>
      <c r="D62" s="26" t="s">
        <v>75</v>
      </c>
      <c r="E62" s="26" t="s">
        <v>92</v>
      </c>
      <c r="F62" s="26"/>
      <c r="G62" s="26"/>
      <c r="H62" s="26" t="s">
        <v>93</v>
      </c>
      <c r="I62" s="31">
        <v>1.9</v>
      </c>
      <c r="J62" s="32"/>
      <c r="K62" s="31"/>
    </row>
    <row r="63" ht="13.5" spans="2:11">
      <c r="B63" s="26" t="s">
        <v>77</v>
      </c>
      <c r="C63" s="26" t="s">
        <v>37</v>
      </c>
      <c r="D63" s="26" t="s">
        <v>78</v>
      </c>
      <c r="E63" s="26" t="s">
        <v>92</v>
      </c>
      <c r="F63" s="26"/>
      <c r="G63" s="26"/>
      <c r="H63" s="26" t="s">
        <v>93</v>
      </c>
      <c r="I63" s="31">
        <v>2.45</v>
      </c>
      <c r="J63" s="32"/>
      <c r="K63" s="31"/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17"/>
  <sheetViews>
    <sheetView showGridLines="0" workbookViewId="0">
      <pane ySplit="1" topLeftCell="A2" activePane="bottomLeft" state="frozen"/>
      <selection/>
      <selection pane="bottomLeft" activeCell="E14" sqref="E14"/>
    </sheetView>
  </sheetViews>
  <sheetFormatPr defaultColWidth="9" defaultRowHeight="12.75" outlineLevelCol="7"/>
  <cols>
    <col min="1" max="1" width="5.5" style="2" customWidth="1"/>
    <col min="2" max="2" width="12.625" style="3" customWidth="1"/>
    <col min="3" max="3" width="17.625" style="3" customWidth="1"/>
    <col min="4" max="4" width="54.625" style="3" customWidth="1"/>
    <col min="5" max="5" width="28" style="3" customWidth="1"/>
    <col min="6" max="6" width="9.25" style="2" customWidth="1"/>
    <col min="7" max="7" width="13.125" style="3" customWidth="1"/>
    <col min="8" max="16384" width="9" style="3"/>
  </cols>
  <sheetData>
    <row r="1" spans="1:7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4" t="s">
        <v>5</v>
      </c>
      <c r="G1" s="5" t="s">
        <v>6</v>
      </c>
    </row>
    <row r="2" s="1" customFormat="1" ht="13.5" spans="1:8">
      <c r="A2" s="7"/>
      <c r="B2" s="8" t="s">
        <v>33</v>
      </c>
      <c r="C2" s="8" t="s">
        <v>8</v>
      </c>
      <c r="D2" s="8" t="s">
        <v>62</v>
      </c>
      <c r="E2" s="9">
        <v>0.89</v>
      </c>
      <c r="F2" s="7"/>
      <c r="G2" s="10" t="s">
        <v>35</v>
      </c>
      <c r="H2" s="1">
        <f>E2*110</f>
        <v>97.9</v>
      </c>
    </row>
    <row r="3" s="1" customFormat="1" ht="13.5" spans="1:8">
      <c r="A3" s="7"/>
      <c r="B3" s="8" t="s">
        <v>30</v>
      </c>
      <c r="C3" s="8" t="s">
        <v>8</v>
      </c>
      <c r="D3" s="8" t="s">
        <v>63</v>
      </c>
      <c r="E3" s="9">
        <v>49.36</v>
      </c>
      <c r="F3" s="7"/>
      <c r="G3" s="10" t="s">
        <v>32</v>
      </c>
      <c r="H3" s="1">
        <f t="shared" ref="H3:H17" si="0">E3*110</f>
        <v>5429.6</v>
      </c>
    </row>
    <row r="4" s="1" customFormat="1" ht="13.5" spans="1:8">
      <c r="A4" s="7"/>
      <c r="B4" s="8" t="s">
        <v>64</v>
      </c>
      <c r="C4" s="8" t="s">
        <v>8</v>
      </c>
      <c r="D4" s="8" t="s">
        <v>65</v>
      </c>
      <c r="E4" s="9">
        <v>30</v>
      </c>
      <c r="F4" s="7"/>
      <c r="G4" s="10" t="s">
        <v>29</v>
      </c>
      <c r="H4" s="1">
        <f t="shared" si="0"/>
        <v>3300</v>
      </c>
    </row>
    <row r="5" s="1" customFormat="1" ht="13.5" spans="1:8">
      <c r="A5" s="7"/>
      <c r="B5" s="8" t="s">
        <v>27</v>
      </c>
      <c r="C5" s="8" t="s">
        <v>8</v>
      </c>
      <c r="D5" s="8" t="s">
        <v>94</v>
      </c>
      <c r="E5" s="9">
        <v>20</v>
      </c>
      <c r="F5" s="7"/>
      <c r="G5" s="11" t="s">
        <v>95</v>
      </c>
      <c r="H5" s="1">
        <f t="shared" si="0"/>
        <v>2200</v>
      </c>
    </row>
    <row r="6" s="1" customFormat="1" ht="13.5" spans="1:8">
      <c r="A6" s="7"/>
      <c r="B6" s="8" t="s">
        <v>24</v>
      </c>
      <c r="C6" s="8" t="s">
        <v>8</v>
      </c>
      <c r="D6" s="8" t="s">
        <v>66</v>
      </c>
      <c r="E6" s="9">
        <v>73.21</v>
      </c>
      <c r="F6" s="7"/>
      <c r="G6" s="10" t="s">
        <v>26</v>
      </c>
      <c r="H6" s="1">
        <f t="shared" si="0"/>
        <v>8053.1</v>
      </c>
    </row>
    <row r="7" s="1" customFormat="1" ht="13.5" spans="1:8">
      <c r="A7" s="7"/>
      <c r="B7" s="8" t="s">
        <v>21</v>
      </c>
      <c r="C7" s="8" t="s">
        <v>8</v>
      </c>
      <c r="D7" s="8" t="s">
        <v>67</v>
      </c>
      <c r="E7" s="9">
        <v>20.82</v>
      </c>
      <c r="F7" s="7"/>
      <c r="G7" s="10" t="s">
        <v>23</v>
      </c>
      <c r="H7" s="1">
        <f t="shared" si="0"/>
        <v>2290.2</v>
      </c>
    </row>
    <row r="8" s="1" customFormat="1" ht="13.5" spans="1:8">
      <c r="A8" s="7"/>
      <c r="B8" s="8" t="s">
        <v>18</v>
      </c>
      <c r="C8" s="8" t="s">
        <v>8</v>
      </c>
      <c r="D8" s="8" t="s">
        <v>68</v>
      </c>
      <c r="E8" s="9">
        <v>12.2</v>
      </c>
      <c r="F8" s="7"/>
      <c r="G8" s="10" t="s">
        <v>20</v>
      </c>
      <c r="H8" s="1">
        <f t="shared" si="0"/>
        <v>1342</v>
      </c>
    </row>
    <row r="9" s="1" customFormat="1" spans="1:8">
      <c r="A9" s="7"/>
      <c r="B9" s="8" t="s">
        <v>36</v>
      </c>
      <c r="C9" s="8" t="s">
        <v>37</v>
      </c>
      <c r="D9" s="8" t="s">
        <v>70</v>
      </c>
      <c r="E9" s="9">
        <v>8.14</v>
      </c>
      <c r="F9" s="7"/>
      <c r="G9" s="10" t="s">
        <v>96</v>
      </c>
      <c r="H9" s="1">
        <f t="shared" si="0"/>
        <v>895.4</v>
      </c>
    </row>
    <row r="10" ht="13.5" spans="1:8">
      <c r="A10" s="4"/>
      <c r="B10" s="12" t="s">
        <v>58</v>
      </c>
      <c r="C10" s="12" t="s">
        <v>8</v>
      </c>
      <c r="D10" s="12" t="s">
        <v>80</v>
      </c>
      <c r="E10" s="13">
        <v>0.89</v>
      </c>
      <c r="F10" s="4"/>
      <c r="G10" s="14" t="s">
        <v>35</v>
      </c>
      <c r="H10" s="3">
        <f t="shared" si="0"/>
        <v>97.9</v>
      </c>
    </row>
    <row r="11" ht="13.5" spans="1:8">
      <c r="A11" s="4"/>
      <c r="B11" s="12" t="s">
        <v>56</v>
      </c>
      <c r="C11" s="12" t="s">
        <v>8</v>
      </c>
      <c r="D11" s="12" t="s">
        <v>81</v>
      </c>
      <c r="E11" s="13">
        <v>49.36</v>
      </c>
      <c r="F11" s="4"/>
      <c r="G11" s="14" t="s">
        <v>32</v>
      </c>
      <c r="H11" s="3">
        <f t="shared" si="0"/>
        <v>5429.6</v>
      </c>
    </row>
    <row r="12" ht="13.5" spans="1:8">
      <c r="A12" s="4"/>
      <c r="B12" s="12" t="s">
        <v>97</v>
      </c>
      <c r="C12" s="12" t="s">
        <v>8</v>
      </c>
      <c r="D12" s="12" t="s">
        <v>98</v>
      </c>
      <c r="E12" s="13">
        <v>30</v>
      </c>
      <c r="F12" s="4"/>
      <c r="G12" s="14" t="s">
        <v>29</v>
      </c>
      <c r="H12" s="3">
        <f t="shared" si="0"/>
        <v>3300</v>
      </c>
    </row>
    <row r="13" ht="13.5" spans="1:8">
      <c r="A13" s="4"/>
      <c r="B13" s="12" t="s">
        <v>54</v>
      </c>
      <c r="C13" s="12" t="s">
        <v>8</v>
      </c>
      <c r="D13" s="12" t="s">
        <v>82</v>
      </c>
      <c r="E13" s="13">
        <v>20</v>
      </c>
      <c r="F13" s="4"/>
      <c r="G13" s="14" t="s">
        <v>95</v>
      </c>
      <c r="H13" s="3">
        <f t="shared" si="0"/>
        <v>2200</v>
      </c>
    </row>
    <row r="14" ht="13.5" spans="1:8">
      <c r="A14" s="4"/>
      <c r="B14" s="12" t="s">
        <v>52</v>
      </c>
      <c r="C14" s="12" t="s">
        <v>46</v>
      </c>
      <c r="D14" s="12" t="s">
        <v>83</v>
      </c>
      <c r="E14" s="13">
        <v>73.21</v>
      </c>
      <c r="F14" s="4"/>
      <c r="G14" s="14" t="s">
        <v>26</v>
      </c>
      <c r="H14" s="3">
        <f t="shared" si="0"/>
        <v>8053.1</v>
      </c>
    </row>
    <row r="15" ht="13.5" spans="1:8">
      <c r="A15" s="4"/>
      <c r="B15" s="12" t="s">
        <v>50</v>
      </c>
      <c r="C15" s="12" t="s">
        <v>46</v>
      </c>
      <c r="D15" s="12" t="s">
        <v>84</v>
      </c>
      <c r="E15" s="13">
        <v>20.82</v>
      </c>
      <c r="F15" s="4"/>
      <c r="G15" s="14" t="s">
        <v>23</v>
      </c>
      <c r="H15" s="3">
        <f t="shared" si="0"/>
        <v>2290.2</v>
      </c>
    </row>
    <row r="16" ht="13.5" spans="1:8">
      <c r="A16" s="4"/>
      <c r="B16" s="12" t="s">
        <v>48</v>
      </c>
      <c r="C16" s="12" t="s">
        <v>46</v>
      </c>
      <c r="D16" s="12" t="s">
        <v>85</v>
      </c>
      <c r="E16" s="13">
        <v>12.2</v>
      </c>
      <c r="F16" s="4"/>
      <c r="G16" s="14" t="s">
        <v>20</v>
      </c>
      <c r="H16" s="3">
        <f t="shared" si="0"/>
        <v>1342</v>
      </c>
    </row>
    <row r="17" spans="1:8">
      <c r="A17" s="4"/>
      <c r="B17" s="12" t="s">
        <v>60</v>
      </c>
      <c r="C17" s="12" t="s">
        <v>37</v>
      </c>
      <c r="D17" s="12" t="s">
        <v>86</v>
      </c>
      <c r="E17" s="13">
        <v>8.14</v>
      </c>
      <c r="F17" s="4"/>
      <c r="G17" s="5" t="s">
        <v>99</v>
      </c>
      <c r="H17" s="3">
        <f t="shared" si="0"/>
        <v>895.4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BCNL1&amp;L3司机室 (2)</vt:lpstr>
      <vt:lpstr>客室</vt:lpstr>
      <vt:lpstr>司机室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陈绍铭</cp:lastModifiedBy>
  <dcterms:created xsi:type="dcterms:W3CDTF">2020-04-16T01:13:00Z</dcterms:created>
  <dcterms:modified xsi:type="dcterms:W3CDTF">2022-09-13T07:58:30Z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